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<sst xmlns="http://schemas.openxmlformats.org/spreadsheetml/2006/main" count="292" uniqueCount="219">
  <si>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</si>
  <si>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</si>
  <si>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</si>
  <si>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</si>
  <si>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</si>
  <si>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</si>
  <si>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</si>
  <si>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</si>
  <si>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</si>
  <si>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</si>
  <si>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</si>
  <si>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</si>
  <si>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</si>
  <si>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</si>
  <si>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</si>
  <si>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</si>
  <si>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</si>
  <si>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</si>
  <si>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</si>
  <si>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</si>
  <si>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</si>
  <si>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</si>
  <si>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</si>
  <si>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</si>
  <si>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</si>
  <si>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</si>
  <si>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</si>
  <si>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</si>
  <si>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</si>
  <si>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</si>
  <si>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</si>
  <si>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</si>
  <si>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</si>
  <si>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</si>
  <si>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</si>
  <si>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</si>
  <si>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</si>
  <si>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</si>
  <si>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</si>
  <si>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</si>
  <si>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</si>
  <si>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</si>
  <si>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</si>
  <si>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</si>
  <si>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</si>
  <si>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</si>
  <si>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</si>
  <si>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</si>
  <si>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</si>
  <si>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</si>
  <si>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</si>
  <si>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</si>
  <si>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</si>
  <si>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</si>
  <si>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</si>
  <si>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</si>
  <si>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</si>
  <si>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</si>
  <si>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</si>
  <si>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</si>
  <si>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</si>
  <si>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</si>
  <si>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</si>
  <si>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</si>
  <si>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</si>
  <si>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</si>
  <si>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</si>
  <si>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</si>
  <si>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</si>
  <si>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</si>
  <si>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</si>
  <si>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</si>
  <si>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</si>
  <si>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</si>
  <si>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</si>
  <si>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</si>
  <si>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</si>
  <si>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</si>
  <si>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</si>
  <si>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</si>
  <si>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</si>
  <si>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</si>
  <si>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</si>
  <si>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</si>
  <si>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</si>
  <si>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</si>
  <si>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</si>
  <si>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</si>
  <si>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</si>
  <si>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</si>
  <si>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</si>
  <si>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</si>
  <si>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</si>
  <si>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</si>
  <si>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</si>
  <si>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</si>
  <si>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</si>
  <si>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</si>
  <si>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</si>
  <si>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</si>
  <si>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</si>
  <si>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</si>
  <si>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</si>
  <si>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</si>
  <si>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</si>
  <si>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</si>
  <si>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</si>
  <si>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</si>
  <si>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</si>
  <si>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</si>
  <si>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</si>
  <si>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</si>
  <si>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</si>
  <si>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</si>
  <si>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</si>
  <si>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</si>
  <si>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</si>
  <si>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</si>
  <si>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</si>
  <si>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</si>
  <si>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</si>
  <si>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</si>
  <si>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</si>
  <si>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</si>
  <si>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</si>
  <si>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</si>
  <si>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</si>
  <si>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</si>
  <si>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</si>
  <si>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</si>
  <si>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</si>
  <si>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</si>
  <si>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</si>
  <si>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</si>
  <si>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</si>
  <si>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</si>
  <si>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</si>
  <si>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</si>
  <si>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</si>
  <si>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</si>
  <si>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</si>
  <si>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</si>
  <si>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</si>
  <si>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</si>
  <si>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</si>
  <si>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</si>
  <si>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</si>
  <si>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</si>
  <si>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</si>
  <si>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</si>
  <si>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</si>
  <si>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</si>
  <si>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</si>
  <si>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</si>
  <si>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</si>
  <si>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</si>
  <si>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</si>
  <si>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</si>
  <si>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</si>
  <si>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</si>
  <si>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</si>
  <si>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</si>
  <si>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</si>
  <si>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</si>
  <si>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</si>
  <si>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</si>
  <si>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</si>
  <si>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</si>
  <si>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</si>
  <si>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</si>
  <si>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</si>
  <si>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</si>
  <si>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</si>
  <si>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</si>
  <si>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</si>
  <si>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</si>
  <si>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</si>
  <si>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</si>
  <si>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</si>
  <si>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</si>
  <si>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</si>
  <si>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</si>
  <si>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</si>
  <si>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</si>
  <si>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</si>
  <si>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</si>
  <si>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</si>
  <si>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</si>
  <si>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</si>
  <si>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</si>
  <si>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</si>
  <si>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</si>
  <si>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</si>
  <si>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</si>
  <si>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</si>
  <si>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</si>
  <si>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</si>
  <si>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</si>
  <si>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</si>
  <si>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</si>
  <si>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</si>
  <si>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</si>
  <si>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</si>
  <si>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</si>
  <si>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</si>
  <si>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</si>
  <si>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</si>
  <si>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</si>
  <si>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</si>
  <si>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</si>
  <si>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</si>
  <si>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</si>
  <si>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Тлумацький районний суд Івано-Франківської області</t>
  </si>
  <si>
    <t>78000.м. Тлумач.вул. Винниченка 14 А</t>
  </si>
  <si>
    <t>Доручення судів України / іноземних судів</t>
  </si>
  <si>
    <t xml:space="preserve">Розглянуто справ судом присяжних </t>
  </si>
  <si>
    <t>Уляна ЛУКОВКІНА</t>
  </si>
  <si>
    <t>Наталія ЛОБУР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</si>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</sst>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&amp;L6AFA8852&amp;C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141</v>
      </c>
      <c r="F6" s="103">
        <v>109</v>
      </c>
      <c r="G6" s="103">
        <v>1</v>
      </c>
      <c r="H6" s="103">
        <v>88</v>
      </c>
      <c r="I6" s="121" t="s">
        <v>208</v>
      </c>
      <c r="J6" s="103">
        <v>53</v>
      </c>
      <c r="K6" s="84">
        <v>10</v>
      </c>
      <c r="L6" s="91">
        <f>E6-F6</f>
        <v>32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181</v>
      </c>
      <c r="F7" s="103">
        <v>178</v>
      </c>
      <c r="G7" s="103"/>
      <c r="H7" s="103">
        <v>178</v>
      </c>
      <c r="I7" s="103">
        <v>153</v>
      </c>
      <c r="J7" s="103">
        <v>3</v>
      </c>
      <c r="K7" s="84"/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48</v>
      </c>
      <c r="F9" s="103">
        <v>44</v>
      </c>
      <c r="G9" s="103"/>
      <c r="H9" s="85">
        <v>46</v>
      </c>
      <c r="I9" s="103">
        <v>30</v>
      </c>
      <c r="J9" s="103">
        <v>2</v>
      </c>
      <c r="K9" s="84"/>
      <c r="L9" s="91">
        <f>E9-F9</f>
        <v>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373</v>
      </c>
      <c r="F16" s="84">
        <f>SUM(F6:F15)</f>
        <v>334</v>
      </c>
      <c r="G16" s="84">
        <f>SUM(G6:G15)</f>
        <v>1</v>
      </c>
      <c r="H16" s="84">
        <f>SUM(H6:H15)</f>
        <v>315</v>
      </c>
      <c r="I16" s="84">
        <f>SUM(I6:I15)</f>
        <v>184</v>
      </c>
      <c r="J16" s="84">
        <f>SUM(J6:J15)</f>
        <v>58</v>
      </c>
      <c r="K16" s="84">
        <f>SUM(K6:K15)</f>
        <v>10</v>
      </c>
      <c r="L16" s="91">
        <f>E16-F16</f>
        <v>39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10</v>
      </c>
      <c r="G17" s="84"/>
      <c r="H17" s="84">
        <v>10</v>
      </c>
      <c r="I17" s="84">
        <v>8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9</v>
      </c>
      <c r="F18" s="84">
        <v>8</v>
      </c>
      <c r="G18" s="84"/>
      <c r="H18" s="84">
        <v>7</v>
      </c>
      <c r="I18" s="84">
        <v>2</v>
      </c>
      <c r="J18" s="84">
        <v>2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11</v>
      </c>
      <c r="F25" s="94">
        <v>10</v>
      </c>
      <c r="G25" s="94"/>
      <c r="H25" s="94">
        <v>9</v>
      </c>
      <c r="I25" s="94">
        <v>2</v>
      </c>
      <c r="J25" s="94">
        <v>2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342</v>
      </c>
      <c r="F26" s="84">
        <v>330</v>
      </c>
      <c r="G26" s="84"/>
      <c r="H26" s="84">
        <v>341</v>
      </c>
      <c r="I26" s="84">
        <v>179</v>
      </c>
      <c r="J26" s="84">
        <v>1</v>
      </c>
      <c r="K26" s="84"/>
      <c r="L26" s="91">
        <f>E26-F26</f>
        <v>12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396</v>
      </c>
      <c r="F28" s="84">
        <v>393</v>
      </c>
      <c r="G28" s="84">
        <v>1</v>
      </c>
      <c r="H28" s="84">
        <v>394</v>
      </c>
      <c r="I28" s="84">
        <v>358</v>
      </c>
      <c r="J28" s="84">
        <v>2</v>
      </c>
      <c r="K28" s="84"/>
      <c r="L28" s="91">
        <f>E28-F28</f>
        <v>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422</v>
      </c>
      <c r="F29" s="84">
        <v>362</v>
      </c>
      <c r="G29" s="84">
        <v>1</v>
      </c>
      <c r="H29" s="84">
        <v>355</v>
      </c>
      <c r="I29" s="84">
        <v>298</v>
      </c>
      <c r="J29" s="84">
        <v>67</v>
      </c>
      <c r="K29" s="84">
        <v>1</v>
      </c>
      <c r="L29" s="91">
        <f>E29-F29</f>
        <v>60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52</v>
      </c>
      <c r="F30" s="84">
        <v>51</v>
      </c>
      <c r="G30" s="84">
        <v>1</v>
      </c>
      <c r="H30" s="84">
        <v>52</v>
      </c>
      <c r="I30" s="84">
        <v>35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40</v>
      </c>
      <c r="F31" s="84">
        <v>35</v>
      </c>
      <c r="G31" s="84">
        <v>1</v>
      </c>
      <c r="H31" s="84">
        <v>27</v>
      </c>
      <c r="I31" s="84">
        <v>25</v>
      </c>
      <c r="J31" s="84">
        <v>13</v>
      </c>
      <c r="K31" s="84"/>
      <c r="L31" s="91">
        <f>E31-F31</f>
        <v>5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3</v>
      </c>
      <c r="I32" s="84">
        <v>3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18</v>
      </c>
      <c r="F37" s="84">
        <v>18</v>
      </c>
      <c r="G37" s="84"/>
      <c r="H37" s="84">
        <v>13</v>
      </c>
      <c r="I37" s="84">
        <v>5</v>
      </c>
      <c r="J37" s="84">
        <v>5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5</v>
      </c>
      <c r="F39" s="84">
        <v>5</v>
      </c>
      <c r="G39" s="84"/>
      <c r="H39" s="84">
        <v>5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887</v>
      </c>
      <c r="F40" s="94">
        <v>808</v>
      </c>
      <c r="G40" s="94">
        <v>2</v>
      </c>
      <c r="H40" s="94">
        <v>799</v>
      </c>
      <c r="I40" s="94">
        <v>511</v>
      </c>
      <c r="J40" s="94">
        <v>88</v>
      </c>
      <c r="K40" s="94">
        <v>1</v>
      </c>
      <c r="L40" s="91">
        <f>E40-F40</f>
        <v>79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585</v>
      </c>
      <c r="F41" s="84">
        <v>548</v>
      </c>
      <c r="G41" s="84"/>
      <c r="H41" s="84">
        <v>515</v>
      </c>
      <c r="I41" s="121" t="s">
        <v>208</v>
      </c>
      <c r="J41" s="84">
        <v>70</v>
      </c>
      <c r="K41" s="84"/>
      <c r="L41" s="91">
        <f>E41-F41</f>
        <v>37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</v>
      </c>
      <c r="F43" s="84">
        <v>3</v>
      </c>
      <c r="G43" s="84"/>
      <c r="H43" s="84">
        <v>3</v>
      </c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591</v>
      </c>
      <c r="F45" s="84">
        <f aca="true" t="shared" si="0" ref="F45:K45">F41+F43+F44</f>
        <v>554</v>
      </c>
      <c r="G45" s="84">
        <f t="shared" si="0"/>
        <v>0</v>
      </c>
      <c r="H45" s="84">
        <f t="shared" si="0"/>
        <v>521</v>
      </c>
      <c r="I45" s="84">
        <f>I43+I44</f>
        <v>3</v>
      </c>
      <c r="J45" s="84">
        <f t="shared" si="0"/>
        <v>70</v>
      </c>
      <c r="K45" s="84">
        <f t="shared" si="0"/>
        <v>0</v>
      </c>
      <c r="L45" s="91">
        <f>E45-F45</f>
        <v>37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1862</v>
      </c>
      <c r="F46" s="84">
        <f t="shared" si="1"/>
        <v>1706</v>
      </c>
      <c r="G46" s="84">
        <f t="shared" si="1"/>
        <v>3</v>
      </c>
      <c r="H46" s="84">
        <f t="shared" si="1"/>
        <v>1644</v>
      </c>
      <c r="I46" s="84">
        <f t="shared" si="1"/>
        <v>700</v>
      </c>
      <c r="J46" s="84">
        <f t="shared" si="1"/>
        <v>218</v>
      </c>
      <c r="K46" s="84">
        <f t="shared" si="1"/>
        <v>11</v>
      </c>
      <c r="L46" s="91">
        <f>E46-F46</f>
        <v>156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&amp;L6AFA8852&amp;C&amp;R2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8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66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204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6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>
        <v>6</v>
      </c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&amp;L6AFA8852&amp;C&amp;R3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88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103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212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196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468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419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1236508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1517</v>
      </c>
      <c r="F58" s="109">
        <f>F59+F62+F63+F64</f>
        <v>118</v>
      </c>
      <c r="G58" s="109">
        <f>G59+G62+G63+G64</f>
        <v>7</v>
      </c>
      <c r="H58" s="109">
        <f>H59+H62+H63+H64</f>
        <v>0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300</v>
      </c>
      <c r="F59" s="94">
        <v>11</v>
      </c>
      <c r="G59" s="94">
        <v>2</v>
      </c>
      <c r="H59" s="94"/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76</v>
      </c>
      <c r="F60" s="86">
        <v>8</v>
      </c>
      <c r="G60" s="86">
        <v>2</v>
      </c>
      <c r="H60" s="86"/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175</v>
      </c>
      <c r="F61" s="86">
        <v>3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9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720</v>
      </c>
      <c r="F63" s="84">
        <v>74</v>
      </c>
      <c r="G63" s="84">
        <v>5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488</v>
      </c>
      <c r="F64" s="84">
        <v>33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622</v>
      </c>
      <c r="G68" s="115">
        <v>3984335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271</v>
      </c>
      <c r="G69" s="117">
        <v>2785382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351</v>
      </c>
      <c r="G70" s="117">
        <v>1198953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170</v>
      </c>
      <c r="G71" s="115">
        <v>159354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&amp;L6AFA8852&amp;C&amp;R4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5.045871559633028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17.24137931034483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1.1363636363636365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96.36576787807738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548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620.6666666666666</v>
      </c>
    </row>
    <row r="11" spans="1:4" ht="16.5" customHeight="1">
      <c r="A11" s="223" t="s">
        <v>62</v>
      </c>
      <c r="B11" s="225"/>
      <c r="C11" s="10">
        <v>9</v>
      </c>
      <c r="D11" s="84">
        <v>34</v>
      </c>
    </row>
    <row r="12" spans="1:4" ht="16.5" customHeight="1">
      <c r="A12" s="252" t="s">
        <v>103</v>
      </c>
      <c r="B12" s="252"/>
      <c r="C12" s="10">
        <v>10</v>
      </c>
      <c r="D12" s="84">
        <v>25</v>
      </c>
    </row>
    <row r="13" spans="1:4" ht="16.5" customHeight="1">
      <c r="A13" s="249" t="s">
        <v>201</v>
      </c>
      <c r="B13" s="251"/>
      <c r="C13" s="10">
        <v>11</v>
      </c>
      <c r="D13" s="94">
        <v>72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42</v>
      </c>
    </row>
    <row r="16" spans="1:4" ht="16.5" customHeight="1">
      <c r="A16" s="252" t="s">
        <v>104</v>
      </c>
      <c r="B16" s="252"/>
      <c r="C16" s="10">
        <v>14</v>
      </c>
      <c r="D16" s="84">
        <v>37</v>
      </c>
    </row>
    <row r="17" spans="1:5" ht="16.5" customHeight="1">
      <c r="A17" s="252" t="s">
        <v>108</v>
      </c>
      <c r="B17" s="252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&amp;L6AFA8852&amp;C&amp;R5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2024-01-22T13:47:54Z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6AFA8852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