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3CC5A23-6691-454A-BE79-C2EE592DBEC3}" xr6:coauthVersionLast="45" xr6:coauthVersionMax="45" xr10:uidLastSave="{00000000-0000-0000-0000-000000000000}"/>
  <bookViews>
    <workbookView xWindow="-120" yWindow="-120" windowWidth="29040" windowHeight="15840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E46" i="15" s="1"/>
  <c r="F15" i="15"/>
  <c r="F46" i="15" s="1"/>
  <c r="D8" i="22" s="1"/>
  <c r="G15" i="15"/>
  <c r="H15" i="15"/>
  <c r="I15" i="15"/>
  <c r="J15" i="15"/>
  <c r="D4" i="22" s="1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G45" i="15"/>
  <c r="G46" i="15"/>
  <c r="H45" i="15"/>
  <c r="J45" i="15"/>
  <c r="D7" i="22" s="1"/>
  <c r="K45" i="15"/>
  <c r="K46" i="15" s="1"/>
  <c r="E45" i="15"/>
  <c r="H46" i="15"/>
  <c r="D9" i="22"/>
  <c r="I46" i="15"/>
  <c r="L45" i="15"/>
  <c r="L15" i="15"/>
  <c r="D10" i="22" l="1"/>
  <c r="L46" i="15"/>
  <c r="J46" i="15"/>
  <c r="D3" i="22" s="1"/>
</calcChain>
</file>

<file path=xl/sharedStrings.xml><?xml version="1.0" encoding="utf-8"?>
<sst xmlns="http://schemas.openxmlformats.org/spreadsheetml/2006/main" count="280" uniqueCount="212">
  <si>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</si>
  <si>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</si>
  <si>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</si>
  <si>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</si>
  <si>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</si>
  <si>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</si>
  <si>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</si>
  <si>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</si>
  <si>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</si>
  <si>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</si>
  <si>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</si>
  <si>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</si>
  <si>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</si>
  <si>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</si>
  <si>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</si>
  <si>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</si>
  <si>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</si>
  <si>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</si>
  <si>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</si>
  <si>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</si>
  <si>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</si>
  <si>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</si>
  <si>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</si>
  <si>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</si>
  <si>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</si>
  <si>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</si>
  <si>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</si>
  <si>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</si>
  <si>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</si>
  <si>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</si>
  <si>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</si>
  <si>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</si>
  <si>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</si>
  <si>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</si>
  <si>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</si>
  <si>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</si>
  <si>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</si>
  <si>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</si>
  <si>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</si>
  <si>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</si>
  <si>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</si>
  <si>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</si>
  <si>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</si>
  <si>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</si>
  <si>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</si>
  <si>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</si>
  <si>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</si>
  <si>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</si>
  <si>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</si>
  <si>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</si>
  <si>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</si>
  <si>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</si>
  <si>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</si>
  <si>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</si>
  <si>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</si>
  <si>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</si>
  <si>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</si>
  <si>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</si>
  <si>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</si>
  <si>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</si>
  <si>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</si>
  <si>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</si>
  <si>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</si>
  <si>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</si>
  <si>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</si>
  <si>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</si>
  <si>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</si>
  <si>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</si>
  <si>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</si>
  <si>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</si>
  <si>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</si>
  <si>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</si>
  <si>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</si>
  <si>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</si>
  <si>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</si>
  <si>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</si>
  <si>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</si>
  <si>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</si>
  <si>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</si>
  <si>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</si>
  <si>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</si>
  <si>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</si>
  <si>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</si>
  <si>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</si>
  <si>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</si>
  <si>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</si>
  <si>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</si>
  <si>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</si>
  <si>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</si>
  <si>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</si>
  <si>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</si>
  <si>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</si>
  <si>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</si>
  <si>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</si>
  <si>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</si>
  <si>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</si>
  <si>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</si>
  <si>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</si>
  <si>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</si>
  <si>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</si>
  <si>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</si>
  <si>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</si>
  <si>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</si>
  <si>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</si>
  <si>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</si>
  <si>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</si>
  <si>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</si>
  <si>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</si>
  <si>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</si>
  <si>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</si>
  <si>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</si>
  <si>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</si>
  <si>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</si>
  <si>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</si>
  <si>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</si>
  <si>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</si>
  <si>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</si>
  <si>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</si>
  <si>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</si>
  <si>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</si>
  <si>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</si>
  <si>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</si>
  <si>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</si>
  <si>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</si>
  <si>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</si>
  <si>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</si>
  <si>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</si>
  <si>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</si>
  <si>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</si>
  <si>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</si>
  <si>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</si>
  <si>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</si>
  <si>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</si>
  <si>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</si>
  <si>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</si>
  <si>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</si>
  <si>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</si>
  <si>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</si>
  <si>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</si>
  <si>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</si>
  <si>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</si>
  <si>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</si>
  <si>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</si>
  <si>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</si>
  <si>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</si>
  <si>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</si>
  <si>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</si>
  <si>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</si>
  <si>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</si>
  <si>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</si>
  <si>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</si>
  <si>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</si>
  <si>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</si>
  <si>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</si>
  <si>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</si>
  <si>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</si>
  <si>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</si>
  <si>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</si>
  <si>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</si>
  <si>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</si>
  <si>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</si>
  <si>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</si>
  <si>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</si>
  <si>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</si>
  <si>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</si>
  <si>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</si>
  <si>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</si>
  <si>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</si>
  <si>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</si>
  <si>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</si>
  <si>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</si>
  <si>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</si>
  <si>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</si>
  <si>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</si>
  <si>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</si>
  <si>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</si>
  <si>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</si>
  <si>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</si>
  <si>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</si>
  <si>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</si>
  <si>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</si>
  <si>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</si>
  <si>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</si>
  <si>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</si>
  <si>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</si>
  <si>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</si>
  <si>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</si>
  <si>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</si>
  <si>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</si>
  <si>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</si>
  <si>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</si>
  <si>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</si>
  <si>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</si>
  <si>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</si>
  <si>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</si>
  <si>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</si>
  <si>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</si>
  <si>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</si>
  <si>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</si>
  <si>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</si>
  <si>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</si>
  <si>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</si>
  <si>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Тлумацький районний суд Івано-Франківської області</t>
  </si>
  <si>
    <t>78000.м. Тлумач.вул. Винниченка 14 А</t>
  </si>
  <si>
    <t>Доручення судів України / іноземних судів</t>
  </si>
  <si>
    <t xml:space="preserve">Розглянуто справ судом присяжних </t>
  </si>
  <si>
    <t>Н.І. Лущак</t>
  </si>
  <si>
    <t>Л.Б. Калинюк</t>
  </si>
  <si>
    <t>(03479)2-15-46</t>
  </si>
  <si>
    <t>(03479)2-40-83</t>
  </si>
  <si>
    <t>inbox@tl.if.court.gov.ua</t>
  </si>
  <si>
    <t>2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</si>
</sst>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3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&amp;C&amp;L57EA6CBF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140</v>
      </c>
      <c r="F6" s="90">
        <v>105</v>
      </c>
      <c r="G6" s="90">
        <v>3</v>
      </c>
      <c r="H6" s="90">
        <v>101</v>
      </c>
      <c r="I6" s="90" t="s">
        <v>172</v>
      </c>
      <c r="J6" s="90">
        <v>39</v>
      </c>
      <c r="K6" s="91">
        <v>6</v>
      </c>
      <c r="L6" s="101">
        <f t="shared" ref="L6:L11" si="0">E6-F6</f>
        <v>35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375</v>
      </c>
      <c r="F7" s="90">
        <v>373</v>
      </c>
      <c r="G7" s="90">
        <v>1</v>
      </c>
      <c r="H7" s="90">
        <v>372</v>
      </c>
      <c r="I7" s="90">
        <v>343</v>
      </c>
      <c r="J7" s="90">
        <v>3</v>
      </c>
      <c r="K7" s="91"/>
      <c r="L7" s="101">
        <f t="shared" si="0"/>
        <v>2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>
        <v>1</v>
      </c>
      <c r="F8" s="90">
        <v>1</v>
      </c>
      <c r="G8" s="90"/>
      <c r="H8" s="90"/>
      <c r="I8" s="90"/>
      <c r="J8" s="90">
        <v>1</v>
      </c>
      <c r="K8" s="91"/>
      <c r="L8" s="101">
        <f t="shared" si="0"/>
        <v>0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25</v>
      </c>
      <c r="F9" s="90">
        <v>24</v>
      </c>
      <c r="G9" s="90"/>
      <c r="H9" s="90">
        <v>24</v>
      </c>
      <c r="I9" s="90">
        <v>17</v>
      </c>
      <c r="J9" s="90">
        <v>1</v>
      </c>
      <c r="K9" s="91"/>
      <c r="L9" s="101">
        <f t="shared" si="0"/>
        <v>1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>
        <v>10</v>
      </c>
      <c r="F12" s="90">
        <v>10</v>
      </c>
      <c r="G12" s="90"/>
      <c r="H12" s="90">
        <v>9</v>
      </c>
      <c r="I12" s="90">
        <v>9</v>
      </c>
      <c r="J12" s="90">
        <v>1</v>
      </c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ref="L13:L21" si="1">E13-F13</f>
        <v>0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551</v>
      </c>
      <c r="F15" s="104">
        <f t="shared" si="2"/>
        <v>513</v>
      </c>
      <c r="G15" s="104">
        <f t="shared" si="2"/>
        <v>4</v>
      </c>
      <c r="H15" s="104">
        <f t="shared" si="2"/>
        <v>506</v>
      </c>
      <c r="I15" s="104">
        <f t="shared" si="2"/>
        <v>369</v>
      </c>
      <c r="J15" s="104">
        <f t="shared" si="2"/>
        <v>45</v>
      </c>
      <c r="K15" s="104">
        <f t="shared" si="2"/>
        <v>6</v>
      </c>
      <c r="L15" s="101">
        <f t="shared" si="1"/>
        <v>38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14</v>
      </c>
      <c r="F16" s="92">
        <v>13</v>
      </c>
      <c r="G16" s="92"/>
      <c r="H16" s="92">
        <v>14</v>
      </c>
      <c r="I16" s="92">
        <v>12</v>
      </c>
      <c r="J16" s="92"/>
      <c r="K16" s="91"/>
      <c r="L16" s="101">
        <f t="shared" si="1"/>
        <v>1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14</v>
      </c>
      <c r="F17" s="92">
        <v>12</v>
      </c>
      <c r="G17" s="92"/>
      <c r="H17" s="92">
        <v>13</v>
      </c>
      <c r="I17" s="92">
        <v>7</v>
      </c>
      <c r="J17" s="92">
        <v>1</v>
      </c>
      <c r="K17" s="91"/>
      <c r="L17" s="101">
        <f t="shared" si="1"/>
        <v>2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1"/>
        <v>0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1"/>
        <v>0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16</v>
      </c>
      <c r="F24" s="91">
        <v>14</v>
      </c>
      <c r="G24" s="91"/>
      <c r="H24" s="91">
        <v>15</v>
      </c>
      <c r="I24" s="91">
        <v>7</v>
      </c>
      <c r="J24" s="91">
        <v>1</v>
      </c>
      <c r="K24" s="91"/>
      <c r="L24" s="101">
        <f t="shared" si="3"/>
        <v>2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41</v>
      </c>
      <c r="F25" s="91">
        <v>41</v>
      </c>
      <c r="G25" s="91"/>
      <c r="H25" s="91">
        <v>39</v>
      </c>
      <c r="I25" s="91">
        <v>33</v>
      </c>
      <c r="J25" s="91">
        <v>2</v>
      </c>
      <c r="K25" s="91"/>
      <c r="L25" s="101">
        <f t="shared" si="3"/>
        <v>0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/>
      <c r="F26" s="91"/>
      <c r="G26" s="91"/>
      <c r="H26" s="91"/>
      <c r="I26" s="91"/>
      <c r="J26" s="91"/>
      <c r="K26" s="91"/>
      <c r="L26" s="101">
        <f t="shared" si="3"/>
        <v>0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461</v>
      </c>
      <c r="F27" s="91">
        <v>458</v>
      </c>
      <c r="G27" s="91"/>
      <c r="H27" s="91">
        <v>457</v>
      </c>
      <c r="I27" s="91">
        <v>423</v>
      </c>
      <c r="J27" s="91">
        <v>4</v>
      </c>
      <c r="K27" s="91"/>
      <c r="L27" s="101">
        <f t="shared" si="3"/>
        <v>3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540</v>
      </c>
      <c r="F28" s="91">
        <v>433</v>
      </c>
      <c r="G28" s="91">
        <v>1</v>
      </c>
      <c r="H28" s="91">
        <v>445</v>
      </c>
      <c r="I28" s="91">
        <v>393</v>
      </c>
      <c r="J28" s="91">
        <v>95</v>
      </c>
      <c r="K28" s="91">
        <v>1</v>
      </c>
      <c r="L28" s="101">
        <f t="shared" si="3"/>
        <v>107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61</v>
      </c>
      <c r="F29" s="91">
        <v>61</v>
      </c>
      <c r="G29" s="91"/>
      <c r="H29" s="91">
        <v>61</v>
      </c>
      <c r="I29" s="91">
        <v>56</v>
      </c>
      <c r="J29" s="91"/>
      <c r="K29" s="91"/>
      <c r="L29" s="101">
        <f t="shared" si="3"/>
        <v>0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63</v>
      </c>
      <c r="F30" s="91">
        <v>56</v>
      </c>
      <c r="G30" s="91"/>
      <c r="H30" s="91">
        <v>57</v>
      </c>
      <c r="I30" s="91">
        <v>55</v>
      </c>
      <c r="J30" s="91">
        <v>6</v>
      </c>
      <c r="K30" s="91"/>
      <c r="L30" s="101">
        <f t="shared" si="3"/>
        <v>7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2</v>
      </c>
      <c r="F31" s="91">
        <v>1</v>
      </c>
      <c r="G31" s="91"/>
      <c r="H31" s="91">
        <v>2</v>
      </c>
      <c r="I31" s="91">
        <v>1</v>
      </c>
      <c r="J31" s="91"/>
      <c r="K31" s="91"/>
      <c r="L31" s="101">
        <f t="shared" si="3"/>
        <v>1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>
        <v>1</v>
      </c>
      <c r="F32" s="91">
        <v>1</v>
      </c>
      <c r="G32" s="91"/>
      <c r="H32" s="91">
        <v>1</v>
      </c>
      <c r="I32" s="91">
        <v>1</v>
      </c>
      <c r="J32" s="91"/>
      <c r="K32" s="91"/>
      <c r="L32" s="101">
        <f t="shared" si="3"/>
        <v>0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>
        <v>1</v>
      </c>
      <c r="F34" s="91">
        <v>1</v>
      </c>
      <c r="G34" s="91"/>
      <c r="H34" s="91">
        <v>1</v>
      </c>
      <c r="I34" s="91"/>
      <c r="J34" s="91"/>
      <c r="K34" s="91"/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>
        <v>3</v>
      </c>
      <c r="F35" s="91">
        <v>2</v>
      </c>
      <c r="G35" s="91"/>
      <c r="H35" s="91">
        <v>3</v>
      </c>
      <c r="I35" s="91"/>
      <c r="J35" s="91"/>
      <c r="K35" s="91"/>
      <c r="L35" s="101">
        <f t="shared" ref="L35:L43" si="4">E35-F35</f>
        <v>1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31</v>
      </c>
      <c r="F36" s="91">
        <v>30</v>
      </c>
      <c r="G36" s="91"/>
      <c r="H36" s="91">
        <v>29</v>
      </c>
      <c r="I36" s="91">
        <v>19</v>
      </c>
      <c r="J36" s="91">
        <v>2</v>
      </c>
      <c r="K36" s="91"/>
      <c r="L36" s="101">
        <f t="shared" si="4"/>
        <v>1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>
        <v>2</v>
      </c>
      <c r="F37" s="91">
        <v>2</v>
      </c>
      <c r="G37" s="91"/>
      <c r="H37" s="91">
        <v>2</v>
      </c>
      <c r="I37" s="91">
        <v>2</v>
      </c>
      <c r="J37" s="91"/>
      <c r="K37" s="91"/>
      <c r="L37" s="101">
        <f t="shared" si="4"/>
        <v>0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>
        <v>22</v>
      </c>
      <c r="F38" s="91">
        <v>22</v>
      </c>
      <c r="G38" s="91"/>
      <c r="H38" s="91">
        <v>22</v>
      </c>
      <c r="I38" s="91">
        <v>2</v>
      </c>
      <c r="J38" s="91"/>
      <c r="K38" s="91"/>
      <c r="L38" s="101">
        <f t="shared" si="4"/>
        <v>0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749</v>
      </c>
      <c r="F40" s="91">
        <v>632</v>
      </c>
      <c r="G40" s="91">
        <v>1</v>
      </c>
      <c r="H40" s="91">
        <v>640</v>
      </c>
      <c r="I40" s="91">
        <v>506</v>
      </c>
      <c r="J40" s="91">
        <v>109</v>
      </c>
      <c r="K40" s="91">
        <v>1</v>
      </c>
      <c r="L40" s="101">
        <f t="shared" si="4"/>
        <v>117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412</v>
      </c>
      <c r="F41" s="91">
        <v>389</v>
      </c>
      <c r="G41" s="91"/>
      <c r="H41" s="91">
        <v>375</v>
      </c>
      <c r="I41" s="91" t="s">
        <v>172</v>
      </c>
      <c r="J41" s="91">
        <v>37</v>
      </c>
      <c r="K41" s="91"/>
      <c r="L41" s="101">
        <f t="shared" si="4"/>
        <v>23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>
        <v>18</v>
      </c>
      <c r="F42" s="91">
        <v>18</v>
      </c>
      <c r="G42" s="91"/>
      <c r="H42" s="91">
        <v>17</v>
      </c>
      <c r="I42" s="91" t="s">
        <v>172</v>
      </c>
      <c r="J42" s="91">
        <v>1</v>
      </c>
      <c r="K42" s="91"/>
      <c r="L42" s="101">
        <f t="shared" si="4"/>
        <v>0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/>
      <c r="F43" s="91"/>
      <c r="G43" s="91"/>
      <c r="H43" s="91"/>
      <c r="I43" s="91"/>
      <c r="J43" s="91"/>
      <c r="K43" s="91"/>
      <c r="L43" s="101">
        <f t="shared" si="4"/>
        <v>0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>
        <v>2</v>
      </c>
      <c r="F44" s="91">
        <v>2</v>
      </c>
      <c r="G44" s="91"/>
      <c r="H44" s="91">
        <v>2</v>
      </c>
      <c r="I44" s="91">
        <v>1</v>
      </c>
      <c r="J44" s="91"/>
      <c r="K44" s="91"/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414</v>
      </c>
      <c r="F45" s="91">
        <f t="shared" ref="F45:K45" si="5">F41+F43+F44</f>
        <v>391</v>
      </c>
      <c r="G45" s="91">
        <f t="shared" si="5"/>
        <v>0</v>
      </c>
      <c r="H45" s="91">
        <f t="shared" si="5"/>
        <v>377</v>
      </c>
      <c r="I45" s="91">
        <f>I43+I44</f>
        <v>1</v>
      </c>
      <c r="J45" s="91">
        <f t="shared" si="5"/>
        <v>37</v>
      </c>
      <c r="K45" s="91">
        <f t="shared" si="5"/>
        <v>0</v>
      </c>
      <c r="L45" s="101">
        <f>E45-F45</f>
        <v>23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1730</v>
      </c>
      <c r="F46" s="91">
        <f t="shared" ref="F46:K46" si="6">F15+F24+F40+F45</f>
        <v>1550</v>
      </c>
      <c r="G46" s="91">
        <f t="shared" si="6"/>
        <v>5</v>
      </c>
      <c r="H46" s="91">
        <f t="shared" si="6"/>
        <v>1538</v>
      </c>
      <c r="I46" s="91">
        <f t="shared" si="6"/>
        <v>883</v>
      </c>
      <c r="J46" s="91">
        <f t="shared" si="6"/>
        <v>192</v>
      </c>
      <c r="K46" s="91">
        <f t="shared" si="6"/>
        <v>7</v>
      </c>
      <c r="L46" s="101">
        <f>E46-F46</f>
        <v>180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Тлумацький районний суд Івано-Франківської області, 
Початок періоду: 01.01.2019, Кінець періоду: 31.12.2019&amp;L57EA6CBF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>
        <v>2</v>
      </c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>
        <v>2</v>
      </c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37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/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>
        <v>5</v>
      </c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9</v>
      </c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>
        <v>5</v>
      </c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>
        <v>1</v>
      </c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/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/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>
        <v>25</v>
      </c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111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>
        <v>12</v>
      </c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>
        <v>2</v>
      </c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>
        <v>22</v>
      </c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64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>
        <v>7</v>
      </c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297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>
        <v>23</v>
      </c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>
        <v>12</v>
      </c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>
        <v>2</v>
      </c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>
        <v>1</v>
      </c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>
        <v>9</v>
      </c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>
        <v>1</v>
      </c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/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/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/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/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/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62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18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>
        <v>5</v>
      </c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13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/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7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/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/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0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Тлумацький районний суд Івано-Франківської області, 
Початок періоду: 01.01.2019, Кінець періоду: 31.12.2019&amp;L57EA6CBF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abSelected="1" topLeftCell="A53" zoomScaleNormal="100" zoomScaleSheetLayoutView="100" workbookViewId="0">
      <selection activeCell="G65" sqref="G6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101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50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3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/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43</v>
      </c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/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>
        <v>8</v>
      </c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>
        <v>2</v>
      </c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>
        <v>1</v>
      </c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>
        <v>1</v>
      </c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/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2</v>
      </c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239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27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6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/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>
        <v>1</v>
      </c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/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>
        <v>7</v>
      </c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>
        <v>6</v>
      </c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16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/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/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/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7</v>
      </c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/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138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592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157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8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1072749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1937541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6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/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106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10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3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3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474</v>
      </c>
      <c r="F55" s="96">
        <v>30</v>
      </c>
      <c r="G55" s="96">
        <v>1</v>
      </c>
      <c r="H55" s="96">
        <v>1</v>
      </c>
      <c r="I55" s="96"/>
    </row>
    <row r="56" spans="1:9" ht="13.5" customHeight="1" x14ac:dyDescent="0.2">
      <c r="A56" s="273" t="s">
        <v>31</v>
      </c>
      <c r="B56" s="273"/>
      <c r="C56" s="273"/>
      <c r="D56" s="273"/>
      <c r="E56" s="96">
        <v>14</v>
      </c>
      <c r="F56" s="96">
        <v>1</v>
      </c>
      <c r="G56" s="96"/>
      <c r="H56" s="96"/>
      <c r="I56" s="96"/>
    </row>
    <row r="57" spans="1:9" ht="13.5" customHeight="1" x14ac:dyDescent="0.2">
      <c r="A57" s="273" t="s">
        <v>107</v>
      </c>
      <c r="B57" s="273"/>
      <c r="C57" s="273"/>
      <c r="D57" s="273"/>
      <c r="E57" s="96">
        <v>523</v>
      </c>
      <c r="F57" s="96">
        <v>113</v>
      </c>
      <c r="G57" s="96">
        <v>4</v>
      </c>
      <c r="H57" s="96"/>
      <c r="I57" s="96"/>
    </row>
    <row r="58" spans="1:9" ht="13.5" customHeight="1" x14ac:dyDescent="0.2">
      <c r="A58" s="193" t="s">
        <v>111</v>
      </c>
      <c r="B58" s="193"/>
      <c r="C58" s="193"/>
      <c r="D58" s="193"/>
      <c r="E58" s="96">
        <v>347</v>
      </c>
      <c r="F58" s="96">
        <v>30</v>
      </c>
      <c r="G58" s="96"/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344</v>
      </c>
      <c r="G62" s="118">
        <v>1537695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162</v>
      </c>
      <c r="G63" s="119">
        <v>1213500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182</v>
      </c>
      <c r="G64" s="119">
        <v>324195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110</v>
      </c>
      <c r="G65" s="120">
        <v>60243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/>
      <c r="G66" s="121"/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1-мзс, Підрозділ: Тлумацький районний суд Івано-Франківської області, 
Початок періоду: 01.01.2019, Кінець періоду: 31.12.2019&amp;L57EA6CBF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3.6458333333333335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13.333333333333334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0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0.91743119266055051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99.225806451612897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512.66666666666663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576.66666666666663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40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19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44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60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35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 t="s">
        <v>208</v>
      </c>
      <c r="D23" s="315"/>
    </row>
    <row r="24" spans="1:4" x14ac:dyDescent="0.2">
      <c r="A24" s="69" t="s">
        <v>103</v>
      </c>
      <c r="B24" s="88"/>
      <c r="C24" s="246" t="s">
        <v>209</v>
      </c>
      <c r="D24" s="246"/>
    </row>
    <row r="25" spans="1:4" x14ac:dyDescent="0.2">
      <c r="A25" s="68" t="s">
        <v>104</v>
      </c>
      <c r="B25" s="89"/>
      <c r="C25" s="246" t="s">
        <v>210</v>
      </c>
      <c r="D25" s="246"/>
    </row>
    <row r="26" spans="1:4" ht="15.75" customHeight="1" x14ac:dyDescent="0.2"/>
    <row r="27" spans="1:4" ht="12.75" customHeight="1" x14ac:dyDescent="0.2">
      <c r="C27" s="312" t="s">
        <v>211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Тлумацький районний суд Івано-Франківської області, 
Початок періоду: 01.01.2019, Кінець періоду: 31.12.2019&amp;L57EA6CBF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2018-03-28T07:45:37Z</cp:lastPrinted>
  <dcterms:created xsi:type="dcterms:W3CDTF">2004-04-20T14:33:35Z</dcterms:created>
  <dcterms:modified xsi:type="dcterms:W3CDTF">2020-04-14T06:44:02Z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1-мзс_00353_4.2019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57EA6CBF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3.24.0.1578</vt:lpwstr>
  </property>
</Properties>
</file>